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745"/>
  </bookViews>
  <sheets>
    <sheet name="apdroš pab LMlp" sheetId="1" r:id="rId1"/>
  </sheets>
  <definedNames>
    <definedName name="_xlnm._FilterDatabase" localSheetId="0" hidden="1">'apdroš pab LMlp'!$C$24:$D$25</definedName>
    <definedName name="aaa">#REF!</definedName>
    <definedName name="_xlnm.Database">#REF!</definedName>
    <definedName name="_xlnm.Print_Area" localSheetId="0">'apdroš pab LMlp'!$A$1:$F$50</definedName>
    <definedName name="_xlnm.Print_Titles" localSheetId="0">'apdroš pab LMlp'!$3:$3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/>
  <c r="E11" i="1"/>
  <c r="E13" i="1"/>
  <c r="E15" i="1"/>
  <c r="E25" i="1"/>
  <c r="E26" i="1"/>
  <c r="E27" i="1" s="1"/>
  <c r="E29" i="1"/>
  <c r="C33" i="1"/>
  <c r="D33" i="1"/>
  <c r="E33" i="1"/>
  <c r="E35" i="1"/>
  <c r="E37" i="1"/>
  <c r="E39" i="1"/>
  <c r="E41" i="1"/>
  <c r="E43" i="1"/>
  <c r="E45" i="1"/>
</calcChain>
</file>

<file path=xl/comments1.xml><?xml version="1.0" encoding="utf-8"?>
<comments xmlns="http://schemas.openxmlformats.org/spreadsheetml/2006/main">
  <authors>
    <author>Kristine Zirnite</author>
  </authors>
  <commentList>
    <comment ref="A26" authorId="0">
      <text>
        <r>
          <rPr>
            <b/>
            <sz val="9"/>
            <color indexed="81"/>
            <rFont val="Tahoma"/>
            <family val="2"/>
            <charset val="186"/>
          </rPr>
          <t>Kristine Zirnite:</t>
        </r>
        <r>
          <rPr>
            <sz val="9"/>
            <color indexed="81"/>
            <rFont val="Tahoma"/>
            <family val="2"/>
            <charset val="186"/>
          </rPr>
          <t xml:space="preserve">
Kopā: apdroš.personas gad.+apdroš.personas ģim.loc.</t>
        </r>
      </text>
    </comment>
  </commentList>
</comments>
</file>

<file path=xl/sharedStrings.xml><?xml version="1.0" encoding="utf-8"?>
<sst xmlns="http://schemas.openxmlformats.org/spreadsheetml/2006/main" count="71" uniqueCount="37">
  <si>
    <t xml:space="preserve"> ...  trūkst datu, vai tie ir apšaubāmi.</t>
  </si>
  <si>
    <t xml:space="preserve"> -   parādība nav konstatēta.</t>
  </si>
  <si>
    <t>Skaidrojumi:</t>
  </si>
  <si>
    <t>uzskaitē skaits vid.mēn.</t>
  </si>
  <si>
    <t>Kaitējuma atlīdzība ČAES avārijas seku likvidēšanas dalībniekam, kuram noteikta invaliditāte</t>
  </si>
  <si>
    <t>Apdrošināšanas atlīdzība par apgādnieka zaudējumu</t>
  </si>
  <si>
    <t>Apdrošināšanas atlīdzība par darbspēju zaudējumu</t>
  </si>
  <si>
    <t>skaits gadā</t>
  </si>
  <si>
    <t>Apbedīšanas pabalsts bezdarbnieka nāves gadījumā</t>
  </si>
  <si>
    <t>Apbedīšanas pabalsts apdrošināšanas atlīdzības saņēmēja nāves gadījumā</t>
  </si>
  <si>
    <t>Apbedīšanas pabalsts apdrošinātās personas nāves gadījumāin saistībā ar nelaimes gadījumu darbā vai arodslimību</t>
  </si>
  <si>
    <t>Apbedīšanas pabalsts pensionāra nāves gadījumā</t>
  </si>
  <si>
    <t>Apbedīšanas pabalsts apdrošinātās personas vai viņa ģimenes locekļa nāves gadījumā</t>
  </si>
  <si>
    <t>skaits vid.mēnesī</t>
  </si>
  <si>
    <t>Vecāku pabalsts</t>
  </si>
  <si>
    <t>gadījumu skaits
gadā</t>
  </si>
  <si>
    <t>Paternitātes pabalsts</t>
  </si>
  <si>
    <t>Maternitātes pabalsts</t>
  </si>
  <si>
    <t>Slimības pabalsts</t>
  </si>
  <si>
    <t>...</t>
  </si>
  <si>
    <t>Bezdarbnieka pabalsts</t>
  </si>
  <si>
    <t>LR Augstākās Padomes deputātu pensija</t>
  </si>
  <si>
    <t>Izdienas pensija</t>
  </si>
  <si>
    <t>Apgādnieka zaudējuma pensija</t>
  </si>
  <si>
    <t>Invaliditātes pensija</t>
  </si>
  <si>
    <t>Vecuma pensija</t>
  </si>
  <si>
    <t>Pensijas kopā</t>
  </si>
  <si>
    <t>Vienreizējs pabalsts mirušā laulātajam pensionāra nāves gadījumā</t>
  </si>
  <si>
    <t>apmērs vid.
mēnesī,EUR</t>
  </si>
  <si>
    <t>izmaksājamais apmērs vid.
mēnesī, EUR</t>
  </si>
  <si>
    <t>piešķ.apmērs vid.
mēnesī,EUR</t>
  </si>
  <si>
    <t>apmērs vid.
mēnesī, EUR</t>
  </si>
  <si>
    <t>Sociālās apdrošināšanas pakalpojumu skaits un vidējais apmērs</t>
  </si>
  <si>
    <t>(izmaksāti no valsts sociālās apdrošināšanas speciālā budžeta)</t>
  </si>
  <si>
    <t xml:space="preserve"> ... trūkst datu</t>
  </si>
  <si>
    <t>Kaitējuma atlīdzība (ja kaitējums darbā nodarīts līdz 01.01.1997.)</t>
  </si>
  <si>
    <t>piešķ.apmērs uz gadījumu,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</si>
</sst>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Verdana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0"/>
      <color indexed="17"/>
      <name val="Arial"/>
      <family val="2"/>
      <charset val="186"/>
    </font>
    <font>
      <sz val="8"/>
      <color indexed="17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Helv"/>
    </font>
    <font>
      <b/>
      <u/>
      <sz val="12"/>
      <color indexed="17"/>
      <name val="Arial"/>
      <family val="2"/>
      <charset val="186"/>
    </font>
    <font>
      <sz val="10"/>
      <color theme="9" tint="-0.249977111117893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medium">
        <color indexed="31"/>
      </left>
      <right style="medium">
        <color indexed="31"/>
      </right>
      <top style="medium">
        <color indexed="31"/>
      </top>
      <bottom style="medium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3" fontId="0" fillId="0" borderId="0" xfId="0" applyNumberFormat="1"/>
    <xf numFmtId="3" fontId="2" fillId="2" borderId="1" xfId="0" applyNumberFormat="1" applyFont="1" applyFill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left"/>
    </xf>
    <xf numFmtId="4" fontId="5" fillId="0" borderId="2" xfId="0" applyNumberFormat="1" applyFont="1" applyBorder="1"/>
    <xf numFmtId="0" fontId="6" fillId="0" borderId="2" xfId="0" applyFont="1" applyFill="1" applyBorder="1" applyAlignment="1">
      <alignment horizontal="center" wrapText="1"/>
    </xf>
    <xf numFmtId="3" fontId="7" fillId="0" borderId="2" xfId="0" applyNumberFormat="1" applyFont="1" applyBorder="1"/>
    <xf numFmtId="3" fontId="7" fillId="0" borderId="2" xfId="0" applyNumberFormat="1" applyFont="1" applyFill="1" applyBorder="1"/>
    <xf numFmtId="0" fontId="3" fillId="0" borderId="2" xfId="0" applyFont="1" applyFill="1" applyBorder="1" applyAlignment="1">
      <alignment horizontal="center" wrapText="1"/>
    </xf>
    <xf numFmtId="4" fontId="5" fillId="0" borderId="2" xfId="0" applyNumberFormat="1" applyFont="1" applyBorder="1" applyAlignment="1">
      <alignment horizontal="right"/>
    </xf>
    <xf numFmtId="0" fontId="0" fillId="0" borderId="0" xfId="0" applyFill="1"/>
    <xf numFmtId="4" fontId="5" fillId="0" borderId="2" xfId="0" applyNumberFormat="1" applyFont="1" applyFill="1" applyBorder="1"/>
    <xf numFmtId="0" fontId="7" fillId="0" borderId="2" xfId="0" applyFont="1" applyFill="1" applyBorder="1"/>
    <xf numFmtId="1" fontId="0" fillId="0" borderId="0" xfId="0" applyNumberFormat="1" applyFill="1"/>
    <xf numFmtId="3" fontId="0" fillId="0" borderId="0" xfId="0" applyNumberFormat="1" applyFill="1"/>
    <xf numFmtId="3" fontId="7" fillId="0" borderId="2" xfId="0" applyNumberFormat="1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right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10" fillId="0" borderId="0" xfId="0" applyNumberFormat="1" applyFont="1" applyFill="1" applyAlignment="1"/>
    <xf numFmtId="2" fontId="11" fillId="0" borderId="2" xfId="0" applyNumberFormat="1" applyFont="1" applyFill="1" applyBorder="1" applyAlignment="1">
      <alignment horizontal="right" wrapText="1"/>
    </xf>
    <xf numFmtId="3" fontId="0" fillId="0" borderId="2" xfId="0" applyNumberFormat="1" applyFill="1" applyBorder="1"/>
    <xf numFmtId="3" fontId="0" fillId="0" borderId="2" xfId="0" applyNumberFormat="1" applyBorder="1"/>
    <xf numFmtId="0" fontId="0" fillId="0" borderId="2" xfId="0" applyFill="1" applyBorder="1"/>
    <xf numFmtId="4" fontId="11" fillId="0" borderId="2" xfId="0" applyNumberFormat="1" applyFont="1" applyFill="1" applyBorder="1"/>
    <xf numFmtId="0" fontId="11" fillId="0" borderId="2" xfId="0" applyFont="1" applyFill="1" applyBorder="1"/>
    <xf numFmtId="2" fontId="11" fillId="0" borderId="2" xfId="0" applyNumberFormat="1" applyFont="1" applyFill="1" applyBorder="1"/>
    <xf numFmtId="0" fontId="11" fillId="0" borderId="2" xfId="0" applyFont="1" applyBorder="1"/>
    <xf numFmtId="0" fontId="4" fillId="2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2" fontId="11" fillId="0" borderId="2" xfId="0" applyNumberFormat="1" applyFont="1" applyBorder="1"/>
  </cellXfs>
  <cellStyles count="2">
    <cellStyle name="Normal" xfId="0" builtinId="0"/>
    <cellStyle name="Percen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2"/>
    <pageSetUpPr fitToPage="1"/>
  </sheetPr>
  <dimension ref="A1:K67"/>
  <sheetViews>
    <sheetView tabSelected="1" zoomScale="130" zoomScaleNormal="130" workbookViewId="0">
      <selection activeCell="H53" sqref="H53"/>
    </sheetView>
  </sheetViews>
  <sheetFormatPr defaultRowHeight="12.75" x14ac:dyDescent="0.2"/>
  <cols>
    <col min="1" max="1" width="35.140625" customWidth="1"/>
    <col min="2" max="2" width="14.85546875" customWidth="1"/>
    <col min="3" max="4" width="9.5703125" bestFit="1" customWidth="1"/>
    <col min="5" max="5" width="8.5703125" customWidth="1"/>
    <col min="8" max="8" width="9.5703125" bestFit="1" customWidth="1"/>
  </cols>
  <sheetData>
    <row r="1" spans="1:8" ht="15.75" x14ac:dyDescent="0.25">
      <c r="A1" s="23" t="s">
        <v>32</v>
      </c>
      <c r="B1" s="23"/>
      <c r="C1" s="23"/>
      <c r="D1" s="23"/>
      <c r="E1" s="23"/>
    </row>
    <row r="2" spans="1:8" x14ac:dyDescent="0.2">
      <c r="A2" s="33" t="s">
        <v>33</v>
      </c>
      <c r="B2" s="34"/>
      <c r="C2" s="34"/>
      <c r="D2" s="34"/>
      <c r="E2" s="34"/>
    </row>
    <row r="3" spans="1:8" x14ac:dyDescent="0.2">
      <c r="A3" s="22"/>
      <c r="B3" s="22"/>
      <c r="C3" s="21">
        <v>2011</v>
      </c>
      <c r="D3" s="21">
        <v>2012</v>
      </c>
      <c r="E3" s="21">
        <v>2013</v>
      </c>
      <c r="F3" s="21">
        <v>2014</v>
      </c>
      <c r="G3" s="21">
        <v>2015</v>
      </c>
      <c r="H3" s="21">
        <v>2016</v>
      </c>
    </row>
    <row r="4" spans="1:8" s="14" customFormat="1" ht="22.5" x14ac:dyDescent="0.2">
      <c r="A4" s="32" t="s">
        <v>26</v>
      </c>
      <c r="B4" s="12" t="s">
        <v>3</v>
      </c>
      <c r="C4" s="20">
        <v>584374</v>
      </c>
      <c r="D4" s="20">
        <v>588644</v>
      </c>
      <c r="E4" s="20">
        <v>581049</v>
      </c>
      <c r="F4" s="20">
        <v>574549</v>
      </c>
      <c r="G4" s="25">
        <v>568729</v>
      </c>
      <c r="H4" s="25">
        <v>563899</v>
      </c>
    </row>
    <row r="5" spans="1:8" s="14" customFormat="1" ht="22.5" x14ac:dyDescent="0.2">
      <c r="A5" s="32"/>
      <c r="B5" s="9" t="s">
        <v>28</v>
      </c>
      <c r="C5" s="24">
        <v>247.99</v>
      </c>
      <c r="D5" s="24">
        <v>254.69</v>
      </c>
      <c r="E5" s="24">
        <v>256.56</v>
      </c>
      <c r="F5" s="24">
        <v>263.16000000000003</v>
      </c>
      <c r="G5" s="24">
        <v>270.07</v>
      </c>
      <c r="H5" s="24">
        <v>276.68</v>
      </c>
    </row>
    <row r="6" spans="1:8" ht="22.5" x14ac:dyDescent="0.2">
      <c r="A6" s="32" t="s">
        <v>25</v>
      </c>
      <c r="B6" s="12" t="s">
        <v>3</v>
      </c>
      <c r="C6" s="20">
        <v>484510</v>
      </c>
      <c r="D6" s="20">
        <v>488014</v>
      </c>
      <c r="E6" s="20">
        <v>480521</v>
      </c>
      <c r="F6" s="20">
        <v>474261</v>
      </c>
      <c r="G6" s="26">
        <v>468794</v>
      </c>
      <c r="H6" s="26">
        <v>463270</v>
      </c>
    </row>
    <row r="7" spans="1:8" ht="22.5" x14ac:dyDescent="0.2">
      <c r="A7" s="32"/>
      <c r="B7" s="9" t="s">
        <v>28</v>
      </c>
      <c r="C7" s="8">
        <v>262.46293418933305</v>
      </c>
      <c r="D7" s="8">
        <v>270.54484607372751</v>
      </c>
      <c r="E7" s="8">
        <f>191.86/0.702804</f>
        <v>272.99218558801601</v>
      </c>
      <c r="F7" s="8">
        <v>280.60000000000002</v>
      </c>
      <c r="G7" s="15">
        <v>288.61</v>
      </c>
      <c r="H7" s="15">
        <v>296.49</v>
      </c>
    </row>
    <row r="8" spans="1:8" ht="22.5" x14ac:dyDescent="0.2">
      <c r="A8" s="32" t="s">
        <v>24</v>
      </c>
      <c r="B8" s="12" t="s">
        <v>3</v>
      </c>
      <c r="C8" s="11">
        <v>69170</v>
      </c>
      <c r="D8" s="11">
        <v>71047</v>
      </c>
      <c r="E8" s="11">
        <v>72041</v>
      </c>
      <c r="F8" s="11">
        <v>73161</v>
      </c>
      <c r="G8" s="26">
        <v>74024</v>
      </c>
      <c r="H8" s="26">
        <v>75397</v>
      </c>
    </row>
    <row r="9" spans="1:8" ht="22.5" x14ac:dyDescent="0.2">
      <c r="A9" s="32"/>
      <c r="B9" s="9" t="s">
        <v>28</v>
      </c>
      <c r="C9" s="8">
        <v>173.80379166880098</v>
      </c>
      <c r="D9" s="8">
        <v>169.00871366696833</v>
      </c>
      <c r="E9" s="8">
        <f>117.48/0.702804</f>
        <v>167.15898031314563</v>
      </c>
      <c r="F9" s="8">
        <v>168.84</v>
      </c>
      <c r="G9" s="8">
        <v>169.04</v>
      </c>
      <c r="H9" s="8">
        <v>168.24</v>
      </c>
    </row>
    <row r="10" spans="1:8" ht="22.5" x14ac:dyDescent="0.2">
      <c r="A10" s="32" t="s">
        <v>23</v>
      </c>
      <c r="B10" s="12" t="s">
        <v>3</v>
      </c>
      <c r="C10" s="11">
        <v>22784</v>
      </c>
      <c r="D10" s="11">
        <v>21391</v>
      </c>
      <c r="E10" s="11">
        <v>20238</v>
      </c>
      <c r="F10" s="11">
        <v>18973</v>
      </c>
      <c r="G10" s="26">
        <v>17852</v>
      </c>
      <c r="H10" s="26">
        <v>16962</v>
      </c>
    </row>
    <row r="11" spans="1:8" ht="22.5" x14ac:dyDescent="0.2">
      <c r="A11" s="32"/>
      <c r="B11" s="9" t="s">
        <v>28</v>
      </c>
      <c r="C11" s="8">
        <v>133.97760968918789</v>
      </c>
      <c r="D11" s="8">
        <v>134.41869995048407</v>
      </c>
      <c r="E11" s="8">
        <f>93.75/0.702804</f>
        <v>133.39423224682841</v>
      </c>
      <c r="F11" s="8">
        <v>132.59</v>
      </c>
      <c r="G11" s="15">
        <v>135.22</v>
      </c>
      <c r="H11" s="15">
        <v>137.6</v>
      </c>
    </row>
    <row r="12" spans="1:8" ht="22.5" x14ac:dyDescent="0.2">
      <c r="A12" s="32" t="s">
        <v>22</v>
      </c>
      <c r="B12" s="12" t="s">
        <v>3</v>
      </c>
      <c r="C12" s="11">
        <v>10251</v>
      </c>
      <c r="D12" s="11">
        <v>10436</v>
      </c>
      <c r="E12" s="11">
        <v>10511</v>
      </c>
      <c r="F12" s="11">
        <v>10418</v>
      </c>
      <c r="G12" s="26">
        <v>10393</v>
      </c>
      <c r="H12" s="26">
        <v>10613</v>
      </c>
    </row>
    <row r="13" spans="1:8" ht="22.5" x14ac:dyDescent="0.2">
      <c r="A13" s="32"/>
      <c r="B13" s="9" t="s">
        <v>28</v>
      </c>
      <c r="C13" s="8">
        <v>301.33579205582214</v>
      </c>
      <c r="D13" s="8">
        <v>326.39256464106637</v>
      </c>
      <c r="E13" s="8">
        <f>237.74/0.702804</f>
        <v>338.27354425985055</v>
      </c>
      <c r="F13" s="8">
        <v>352.24</v>
      </c>
      <c r="G13" s="15">
        <v>367.72</v>
      </c>
      <c r="H13" s="15">
        <v>388.5</v>
      </c>
    </row>
    <row r="14" spans="1:8" ht="22.5" x14ac:dyDescent="0.2">
      <c r="A14" s="32" t="s">
        <v>21</v>
      </c>
      <c r="B14" s="12" t="s">
        <v>3</v>
      </c>
      <c r="C14" s="16">
        <v>81</v>
      </c>
      <c r="D14" s="16">
        <v>86</v>
      </c>
      <c r="E14" s="16">
        <v>89</v>
      </c>
      <c r="F14" s="16">
        <v>91</v>
      </c>
      <c r="G14" s="25">
        <v>94</v>
      </c>
      <c r="H14" s="25">
        <v>95</v>
      </c>
    </row>
    <row r="15" spans="1:8" s="14" customFormat="1" ht="22.5" x14ac:dyDescent="0.2">
      <c r="A15" s="32"/>
      <c r="B15" s="9" t="s">
        <v>28</v>
      </c>
      <c r="C15" s="15">
        <v>1612.9674845333834</v>
      </c>
      <c r="D15" s="15">
        <v>1612.9674845333834</v>
      </c>
      <c r="E15" s="15">
        <f>1213.6/0.702804</f>
        <v>1726.7972293840103</v>
      </c>
      <c r="F15" s="15">
        <v>1753.6</v>
      </c>
      <c r="G15" s="15">
        <v>1832.8</v>
      </c>
      <c r="H15" s="15">
        <v>1958.4</v>
      </c>
    </row>
    <row r="16" spans="1:8" s="14" customFormat="1" x14ac:dyDescent="0.2">
      <c r="A16" s="35" t="s">
        <v>20</v>
      </c>
      <c r="B16" s="12" t="s">
        <v>7</v>
      </c>
      <c r="C16" s="19" t="s">
        <v>19</v>
      </c>
      <c r="D16" s="11">
        <v>80219</v>
      </c>
      <c r="E16" s="11">
        <v>81175</v>
      </c>
      <c r="F16" s="11">
        <v>89356</v>
      </c>
      <c r="G16" s="25">
        <v>95310</v>
      </c>
      <c r="H16" s="25">
        <v>98688</v>
      </c>
    </row>
    <row r="17" spans="1:11" s="14" customFormat="1" ht="33.75" x14ac:dyDescent="0.2">
      <c r="A17" s="35"/>
      <c r="B17" s="9" t="s">
        <v>29</v>
      </c>
      <c r="C17" s="19" t="s">
        <v>19</v>
      </c>
      <c r="D17" s="15">
        <v>157.62573918190563</v>
      </c>
      <c r="E17" s="15">
        <v>189.01</v>
      </c>
      <c r="F17" s="15">
        <v>196.85</v>
      </c>
      <c r="G17" s="15">
        <v>221.98</v>
      </c>
      <c r="H17" s="15">
        <v>245.8</v>
      </c>
    </row>
    <row r="18" spans="1:11" s="14" customFormat="1" ht="22.5" x14ac:dyDescent="0.2">
      <c r="A18" s="35" t="s">
        <v>18</v>
      </c>
      <c r="B18" s="12" t="s">
        <v>15</v>
      </c>
      <c r="C18" s="11">
        <v>209148</v>
      </c>
      <c r="D18" s="11">
        <v>209729</v>
      </c>
      <c r="E18" s="11">
        <v>234318</v>
      </c>
      <c r="F18" s="11">
        <v>222922</v>
      </c>
      <c r="G18" s="25">
        <v>254670</v>
      </c>
      <c r="H18" s="25">
        <v>276371</v>
      </c>
    </row>
    <row r="19" spans="1:11" s="14" customFormat="1" ht="22.5" x14ac:dyDescent="0.2">
      <c r="A19" s="35"/>
      <c r="B19" s="9" t="s">
        <v>36</v>
      </c>
      <c r="C19" s="15">
        <v>353.45558647930289</v>
      </c>
      <c r="D19" s="15">
        <v>352.7014644196675</v>
      </c>
      <c r="E19" s="15">
        <v>351.46356594441693</v>
      </c>
      <c r="F19" s="15">
        <v>382.43</v>
      </c>
      <c r="G19" s="15">
        <v>460.8</v>
      </c>
      <c r="H19" s="15">
        <v>499.57</v>
      </c>
    </row>
    <row r="20" spans="1:11" s="14" customFormat="1" ht="22.5" x14ac:dyDescent="0.2">
      <c r="A20" s="35" t="s">
        <v>17</v>
      </c>
      <c r="B20" s="12" t="s">
        <v>15</v>
      </c>
      <c r="C20" s="11">
        <v>14052</v>
      </c>
      <c r="D20" s="11">
        <v>15020</v>
      </c>
      <c r="E20" s="11">
        <v>16459</v>
      </c>
      <c r="F20" s="11">
        <v>17413</v>
      </c>
      <c r="G20" s="25">
        <v>18276</v>
      </c>
      <c r="H20" s="25">
        <v>18535</v>
      </c>
      <c r="I20" s="18"/>
      <c r="K20" s="17"/>
    </row>
    <row r="21" spans="1:11" s="14" customFormat="1" ht="22.5" x14ac:dyDescent="0.2">
      <c r="A21" s="35"/>
      <c r="B21" s="9" t="s">
        <v>36</v>
      </c>
      <c r="C21" s="15">
        <v>1666.9370123106869</v>
      </c>
      <c r="D21" s="15">
        <v>1617.2645574014944</v>
      </c>
      <c r="E21" s="15">
        <v>1833.3845567185163</v>
      </c>
      <c r="F21" s="15">
        <v>1979.74</v>
      </c>
      <c r="G21" s="15">
        <v>2210.17</v>
      </c>
      <c r="H21" s="15">
        <v>2374.08</v>
      </c>
    </row>
    <row r="22" spans="1:11" s="14" customFormat="1" ht="22.5" x14ac:dyDescent="0.2">
      <c r="A22" s="35" t="s">
        <v>16</v>
      </c>
      <c r="B22" s="12" t="s">
        <v>15</v>
      </c>
      <c r="C22" s="11">
        <v>7017</v>
      </c>
      <c r="D22" s="11">
        <v>7913</v>
      </c>
      <c r="E22" s="11">
        <v>8785</v>
      </c>
      <c r="F22" s="11">
        <v>9761</v>
      </c>
      <c r="G22" s="25">
        <v>10625</v>
      </c>
      <c r="H22" s="25">
        <v>11081</v>
      </c>
    </row>
    <row r="23" spans="1:11" s="14" customFormat="1" ht="22.5" x14ac:dyDescent="0.2">
      <c r="A23" s="35"/>
      <c r="B23" s="9" t="s">
        <v>36</v>
      </c>
      <c r="C23" s="15">
        <v>175.45432296913506</v>
      </c>
      <c r="D23" s="15">
        <v>175.78158348558063</v>
      </c>
      <c r="E23" s="15">
        <v>210.31468232963957</v>
      </c>
      <c r="F23" s="15">
        <v>224.77</v>
      </c>
      <c r="G23" s="15">
        <v>264.31</v>
      </c>
      <c r="H23" s="15">
        <v>274.54000000000002</v>
      </c>
    </row>
    <row r="24" spans="1:11" s="14" customFormat="1" x14ac:dyDescent="0.2">
      <c r="A24" s="35" t="s">
        <v>14</v>
      </c>
      <c r="B24" s="12" t="s">
        <v>13</v>
      </c>
      <c r="C24" s="11">
        <v>9913</v>
      </c>
      <c r="D24" s="11">
        <v>10152</v>
      </c>
      <c r="E24" s="11">
        <v>11670</v>
      </c>
      <c r="F24" s="11">
        <v>12541</v>
      </c>
      <c r="G24" s="25">
        <v>16188</v>
      </c>
      <c r="H24" s="25">
        <v>23053</v>
      </c>
    </row>
    <row r="25" spans="1:11" s="14" customFormat="1" ht="22.5" x14ac:dyDescent="0.2">
      <c r="A25" s="35"/>
      <c r="B25" s="9" t="s">
        <v>30</v>
      </c>
      <c r="C25" s="15">
        <v>476.9</v>
      </c>
      <c r="D25" s="15">
        <v>409.8866824890012</v>
      </c>
      <c r="E25" s="15">
        <f>330.31/0.702804</f>
        <v>469.98878777013221</v>
      </c>
      <c r="F25" s="15">
        <v>380.13</v>
      </c>
      <c r="G25" s="15">
        <v>497.3</v>
      </c>
      <c r="H25" s="15">
        <v>347.28</v>
      </c>
    </row>
    <row r="26" spans="1:11" s="14" customFormat="1" x14ac:dyDescent="0.2">
      <c r="A26" s="35" t="s">
        <v>12</v>
      </c>
      <c r="B26" s="12" t="s">
        <v>7</v>
      </c>
      <c r="C26" s="11">
        <v>1944</v>
      </c>
      <c r="D26" s="11">
        <v>1934</v>
      </c>
      <c r="E26" s="11">
        <f>1986+144</f>
        <v>2130</v>
      </c>
      <c r="F26" s="11">
        <v>2272</v>
      </c>
      <c r="G26" s="25">
        <v>2255</v>
      </c>
      <c r="H26" s="25">
        <v>2231</v>
      </c>
    </row>
    <row r="27" spans="1:11" s="14" customFormat="1" ht="22.5" x14ac:dyDescent="0.2">
      <c r="A27" s="35"/>
      <c r="B27" s="9" t="s">
        <v>31</v>
      </c>
      <c r="C27" s="15">
        <v>1059.0008024997012</v>
      </c>
      <c r="D27" s="15">
        <v>989.46505711407451</v>
      </c>
      <c r="E27" s="15">
        <f>((1986*748.08+144*135)/E26)/0.702804</f>
        <v>1005.4472342618556</v>
      </c>
      <c r="F27" s="15">
        <v>1064.5</v>
      </c>
      <c r="G27" s="15">
        <v>1072.0899999999999</v>
      </c>
      <c r="H27" s="15">
        <v>1143.74</v>
      </c>
    </row>
    <row r="28" spans="1:11" s="14" customFormat="1" x14ac:dyDescent="0.2">
      <c r="A28" s="35" t="s">
        <v>11</v>
      </c>
      <c r="B28" s="12" t="s">
        <v>7</v>
      </c>
      <c r="C28" s="11">
        <v>24095</v>
      </c>
      <c r="D28" s="11">
        <v>23897</v>
      </c>
      <c r="E28" s="11">
        <v>23878</v>
      </c>
      <c r="F28" s="11">
        <v>23800</v>
      </c>
      <c r="G28" s="25">
        <v>23789</v>
      </c>
      <c r="H28" s="25">
        <v>21740</v>
      </c>
    </row>
    <row r="29" spans="1:11" s="14" customFormat="1" ht="22.5" x14ac:dyDescent="0.2">
      <c r="A29" s="35"/>
      <c r="B29" s="9" t="s">
        <v>31</v>
      </c>
      <c r="C29" s="15">
        <v>413.97032458551746</v>
      </c>
      <c r="D29" s="15">
        <v>415.36473895993765</v>
      </c>
      <c r="E29" s="15">
        <f>296.24/0.702804</f>
        <v>421.5115451818715</v>
      </c>
      <c r="F29" s="28">
        <v>438.59</v>
      </c>
      <c r="G29" s="29">
        <v>450.64</v>
      </c>
      <c r="H29" s="29">
        <v>468.86</v>
      </c>
    </row>
    <row r="30" spans="1:11" s="14" customFormat="1" x14ac:dyDescent="0.2">
      <c r="A30" s="35" t="s">
        <v>10</v>
      </c>
      <c r="B30" s="12" t="s">
        <v>7</v>
      </c>
      <c r="C30" s="16">
        <v>2</v>
      </c>
      <c r="D30" s="16">
        <v>0</v>
      </c>
      <c r="E30" s="16">
        <v>0</v>
      </c>
      <c r="F30" s="16">
        <v>0</v>
      </c>
      <c r="G30" s="27">
        <v>0</v>
      </c>
      <c r="H30" s="27">
        <v>0</v>
      </c>
    </row>
    <row r="31" spans="1:11" s="14" customFormat="1" ht="22.5" x14ac:dyDescent="0.2">
      <c r="A31" s="35"/>
      <c r="B31" s="9" t="s">
        <v>31</v>
      </c>
      <c r="C31" s="15">
        <v>2136.0578482763331</v>
      </c>
      <c r="D31" s="15">
        <v>0</v>
      </c>
      <c r="E31" s="15">
        <v>0</v>
      </c>
      <c r="F31" s="15">
        <v>0</v>
      </c>
      <c r="G31" s="30">
        <v>0</v>
      </c>
      <c r="H31" s="30">
        <v>0</v>
      </c>
    </row>
    <row r="32" spans="1:11" s="14" customFormat="1" x14ac:dyDescent="0.2">
      <c r="A32" s="35" t="s">
        <v>9</v>
      </c>
      <c r="B32" s="12" t="s">
        <v>7</v>
      </c>
      <c r="C32" s="11">
        <v>16</v>
      </c>
      <c r="D32" s="11">
        <v>24</v>
      </c>
      <c r="E32" s="11">
        <v>18</v>
      </c>
      <c r="F32" s="11">
        <v>31</v>
      </c>
      <c r="G32" s="27">
        <v>39</v>
      </c>
      <c r="H32" s="27">
        <v>46</v>
      </c>
    </row>
    <row r="33" spans="1:8" s="14" customFormat="1" ht="22.5" x14ac:dyDescent="0.2">
      <c r="A33" s="35"/>
      <c r="B33" s="9" t="s">
        <v>31</v>
      </c>
      <c r="C33" s="15">
        <f>397.71/0.702804</f>
        <v>565.89034780678537</v>
      </c>
      <c r="D33" s="15">
        <f>422.88/0.702804</f>
        <v>601.70403128041391</v>
      </c>
      <c r="E33" s="15">
        <f>419.02/0.702804</f>
        <v>596.21174609137108</v>
      </c>
      <c r="F33" s="15">
        <v>791.67</v>
      </c>
      <c r="G33" s="29">
        <v>718.69</v>
      </c>
      <c r="H33" s="29">
        <v>722.69</v>
      </c>
    </row>
    <row r="34" spans="1:8" s="14" customFormat="1" x14ac:dyDescent="0.2">
      <c r="A34" s="35" t="s">
        <v>8</v>
      </c>
      <c r="B34" s="12" t="s">
        <v>7</v>
      </c>
      <c r="C34" s="16">
        <v>207</v>
      </c>
      <c r="D34" s="16">
        <v>178</v>
      </c>
      <c r="E34" s="16">
        <v>153</v>
      </c>
      <c r="F34" s="16">
        <v>172</v>
      </c>
      <c r="G34" s="27">
        <v>163</v>
      </c>
      <c r="H34" s="27">
        <v>148</v>
      </c>
    </row>
    <row r="35" spans="1:8" s="14" customFormat="1" ht="22.5" x14ac:dyDescent="0.2">
      <c r="A35" s="35"/>
      <c r="B35" s="9" t="s">
        <v>31</v>
      </c>
      <c r="C35" s="15">
        <v>192.08769443543292</v>
      </c>
      <c r="D35" s="15">
        <v>192.08769443543292</v>
      </c>
      <c r="E35" s="15">
        <f>135/0.702804</f>
        <v>192.08769443543292</v>
      </c>
      <c r="F35" s="15">
        <v>194.32</v>
      </c>
      <c r="G35" s="29">
        <v>192.09</v>
      </c>
      <c r="H35" s="29">
        <v>192.09</v>
      </c>
    </row>
    <row r="36" spans="1:8" x14ac:dyDescent="0.2">
      <c r="A36" s="32" t="s">
        <v>27</v>
      </c>
      <c r="B36" s="12" t="s">
        <v>7</v>
      </c>
      <c r="C36" s="10">
        <v>6645</v>
      </c>
      <c r="D36" s="10">
        <v>6490</v>
      </c>
      <c r="E36" s="10">
        <v>6309</v>
      </c>
      <c r="F36" s="10">
        <v>6284</v>
      </c>
      <c r="G36" s="26">
        <v>6025</v>
      </c>
      <c r="H36" s="26">
        <v>6133</v>
      </c>
    </row>
    <row r="37" spans="1:8" ht="22.5" x14ac:dyDescent="0.2">
      <c r="A37" s="32"/>
      <c r="B37" s="9" t="s">
        <v>31</v>
      </c>
      <c r="C37" s="8">
        <v>444.84664287624997</v>
      </c>
      <c r="D37" s="8">
        <v>444.33440902442214</v>
      </c>
      <c r="E37" s="8">
        <f>323.7/0.702804</f>
        <v>460.58360510184917</v>
      </c>
      <c r="F37" s="8">
        <v>483.56</v>
      </c>
      <c r="G37" s="31">
        <v>498.45</v>
      </c>
      <c r="H37" s="31">
        <v>514.37</v>
      </c>
    </row>
    <row r="38" spans="1:8" s="14" customFormat="1" ht="22.5" x14ac:dyDescent="0.2">
      <c r="A38" s="35" t="s">
        <v>6</v>
      </c>
      <c r="B38" s="12" t="s">
        <v>3</v>
      </c>
      <c r="C38" s="11">
        <v>6991</v>
      </c>
      <c r="D38" s="11">
        <v>7162</v>
      </c>
      <c r="E38" s="11">
        <v>7913</v>
      </c>
      <c r="F38" s="11">
        <v>8467</v>
      </c>
      <c r="G38" s="25">
        <v>9205</v>
      </c>
      <c r="H38" s="25">
        <v>10057.166621099899</v>
      </c>
    </row>
    <row r="39" spans="1:8" s="14" customFormat="1" ht="22.5" x14ac:dyDescent="0.2">
      <c r="A39" s="35"/>
      <c r="B39" s="9" t="s">
        <v>31</v>
      </c>
      <c r="C39" s="15">
        <v>225.04</v>
      </c>
      <c r="D39" s="15">
        <v>239.79658624595194</v>
      </c>
      <c r="E39" s="15">
        <f>192.6/0.702804</f>
        <v>274.04511072788432</v>
      </c>
      <c r="F39" s="15">
        <v>286.58</v>
      </c>
      <c r="G39" s="29">
        <v>292.89</v>
      </c>
      <c r="H39" s="30">
        <v>298.164948226886</v>
      </c>
    </row>
    <row r="40" spans="1:8" s="14" customFormat="1" ht="22.5" x14ac:dyDescent="0.2">
      <c r="A40" s="35" t="s">
        <v>5</v>
      </c>
      <c r="B40" s="12" t="s">
        <v>3</v>
      </c>
      <c r="C40" s="16">
        <v>95</v>
      </c>
      <c r="D40" s="16">
        <v>87</v>
      </c>
      <c r="E40" s="16">
        <v>85</v>
      </c>
      <c r="F40" s="16">
        <v>82</v>
      </c>
      <c r="G40" s="27">
        <v>82</v>
      </c>
      <c r="H40" s="27">
        <v>75</v>
      </c>
    </row>
    <row r="41" spans="1:8" s="14" customFormat="1" ht="22.5" x14ac:dyDescent="0.2">
      <c r="A41" s="35"/>
      <c r="B41" s="9" t="s">
        <v>31</v>
      </c>
      <c r="C41" s="15">
        <v>193.738225735767</v>
      </c>
      <c r="D41" s="15">
        <v>197.22426167181749</v>
      </c>
      <c r="E41" s="15">
        <f>142.67/0.702804</f>
        <v>203.00112122298677</v>
      </c>
      <c r="F41" s="15">
        <v>198.89</v>
      </c>
      <c r="G41" s="29">
        <v>239.68</v>
      </c>
      <c r="H41" s="30">
        <v>248.03291434927701</v>
      </c>
    </row>
    <row r="42" spans="1:8" ht="22.5" x14ac:dyDescent="0.2">
      <c r="A42" s="32" t="s">
        <v>35</v>
      </c>
      <c r="B42" s="12" t="s">
        <v>3</v>
      </c>
      <c r="C42" s="10">
        <v>1297</v>
      </c>
      <c r="D42" s="10">
        <v>1263</v>
      </c>
      <c r="E42" s="10">
        <v>1237</v>
      </c>
      <c r="F42" s="10">
        <v>1223</v>
      </c>
      <c r="G42" s="26">
        <v>1178</v>
      </c>
      <c r="H42" s="26">
        <v>1118</v>
      </c>
    </row>
    <row r="43" spans="1:8" ht="22.5" x14ac:dyDescent="0.2">
      <c r="A43" s="32"/>
      <c r="B43" s="9" t="s">
        <v>31</v>
      </c>
      <c r="C43" s="13">
        <v>85.016590685311982</v>
      </c>
      <c r="D43" s="13">
        <v>85.073505557737292</v>
      </c>
      <c r="E43" s="13">
        <f>60.84/0.702804</f>
        <v>86.567520958901781</v>
      </c>
      <c r="F43" s="13">
        <v>88.29</v>
      </c>
      <c r="G43" s="31">
        <v>89.94</v>
      </c>
      <c r="H43" s="31">
        <v>91.31</v>
      </c>
    </row>
    <row r="44" spans="1:8" ht="22.5" x14ac:dyDescent="0.2">
      <c r="A44" s="32" t="s">
        <v>4</v>
      </c>
      <c r="B44" s="12" t="s">
        <v>3</v>
      </c>
      <c r="C44" s="11">
        <v>1150</v>
      </c>
      <c r="D44" s="10">
        <v>1197</v>
      </c>
      <c r="E44" s="10">
        <v>1197</v>
      </c>
      <c r="F44" s="10">
        <v>1221</v>
      </c>
      <c r="G44" s="26">
        <v>1253</v>
      </c>
      <c r="H44" s="26">
        <v>1302</v>
      </c>
    </row>
    <row r="45" spans="1:8" ht="22.5" x14ac:dyDescent="0.2">
      <c r="A45" s="32"/>
      <c r="B45" s="9" t="s">
        <v>31</v>
      </c>
      <c r="C45" s="8">
        <v>86.140659415711923</v>
      </c>
      <c r="D45" s="8">
        <v>86.880552757241006</v>
      </c>
      <c r="E45" s="8">
        <f>63.88/0.702804</f>
        <v>90.893051263225601</v>
      </c>
      <c r="F45" s="8">
        <v>97.88</v>
      </c>
      <c r="G45" s="31">
        <v>104.24</v>
      </c>
      <c r="H45" s="36">
        <v>114</v>
      </c>
    </row>
    <row r="46" spans="1:8" hidden="1" x14ac:dyDescent="0.2">
      <c r="A46" s="7" t="s">
        <v>2</v>
      </c>
      <c r="B46" s="7"/>
    </row>
    <row r="47" spans="1:8" hidden="1" x14ac:dyDescent="0.2">
      <c r="A47" s="6" t="s">
        <v>1</v>
      </c>
      <c r="B47" s="6"/>
    </row>
    <row r="48" spans="1:8" hidden="1" x14ac:dyDescent="0.2">
      <c r="A48" s="5" t="s">
        <v>0</v>
      </c>
      <c r="B48" s="5"/>
    </row>
    <row r="49" spans="1:2" x14ac:dyDescent="0.2">
      <c r="B49" s="4"/>
    </row>
    <row r="50" spans="1:2" x14ac:dyDescent="0.2">
      <c r="A50" s="3" t="s">
        <v>34</v>
      </c>
    </row>
    <row r="66" spans="3:4" ht="13.5" thickBot="1" x14ac:dyDescent="0.25"/>
    <row r="67" spans="3:4" ht="13.5" thickBot="1" x14ac:dyDescent="0.25">
      <c r="C67" s="2"/>
      <c r="D67" s="1"/>
    </row>
  </sheetData>
  <mergeCells count="22">
    <mergeCell ref="A44:A45"/>
    <mergeCell ref="A16:A17"/>
    <mergeCell ref="A20:A21"/>
    <mergeCell ref="A42:A43"/>
    <mergeCell ref="A24:A25"/>
    <mergeCell ref="A34:A35"/>
    <mergeCell ref="A30:A31"/>
    <mergeCell ref="A28:A29"/>
    <mergeCell ref="A38:A39"/>
    <mergeCell ref="A32:A33"/>
    <mergeCell ref="A22:A23"/>
    <mergeCell ref="A40:A41"/>
    <mergeCell ref="A12:A13"/>
    <mergeCell ref="A36:A37"/>
    <mergeCell ref="A4:A5"/>
    <mergeCell ref="A2:E2"/>
    <mergeCell ref="A10:A11"/>
    <mergeCell ref="A6:A7"/>
    <mergeCell ref="A8:A9"/>
    <mergeCell ref="A14:A15"/>
    <mergeCell ref="A18:A19"/>
    <mergeCell ref="A26:A27"/>
  </mergeCells>
  <pageMargins left="0.47244094488188981" right="0.74803149606299213" top="0.51181102362204722" bottom="0.15748031496062992" header="0.23622047244094491" footer="0.39370078740157483"/>
  <pageSetup paperSize="9" scale="83" orientation="portrait" r:id="rId1"/>
  <headerFooter alignWithMargins="0"/>
  <rowBreaks count="1" manualBreakCount="1">
    <brk id="31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apdroš pab LMlp</vt:lpstr>
      <vt:lpstr>'apdroš pab LMlp'!Print_Area</vt:lpstr>
      <vt:lpstr>'apdroš pab LMlp'!Print_Titles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 Zirnite</dc:creator>
  <cp:lastModifiedBy>Irena Salmane</cp:lastModifiedBy>
  <cp:lastPrinted>2014-08-07T08:08:02Z</cp:lastPrinted>
  <dcterms:created xsi:type="dcterms:W3CDTF">2014-08-05T08:28:06Z</dcterms:created>
  <dcterms:modified xsi:type="dcterms:W3CDTF">2017-03-07T14:37:10Z</dcterms:modified>
</cp:coreProperties>
</file>